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M15" i="1" l="1"/>
  <c r="D15" i="1" l="1"/>
  <c r="E15" i="1"/>
  <c r="F15" i="1"/>
  <c r="G15" i="1"/>
  <c r="H15" i="1"/>
  <c r="O15" i="1"/>
  <c r="I15" i="1"/>
  <c r="J15" i="1"/>
  <c r="K15" i="1"/>
  <c r="L15" i="1"/>
  <c r="J14" i="1"/>
  <c r="I14" i="1"/>
  <c r="H14" i="1"/>
  <c r="G14" i="1"/>
  <c r="F14" i="1"/>
  <c r="L14" i="1" s="1"/>
  <c r="E14" i="1"/>
  <c r="K14" i="1" s="1"/>
  <c r="J13" i="1"/>
  <c r="I13" i="1"/>
  <c r="H13" i="1"/>
  <c r="G13" i="1"/>
  <c r="F13" i="1"/>
  <c r="L13" i="1" s="1"/>
  <c r="E13" i="1"/>
  <c r="K13" i="1" s="1"/>
  <c r="J12" i="1"/>
  <c r="I12" i="1"/>
  <c r="H12" i="1"/>
  <c r="G12" i="1"/>
  <c r="F12" i="1"/>
  <c r="L12" i="1" s="1"/>
  <c r="E12" i="1"/>
  <c r="K12" i="1" s="1"/>
</calcChain>
</file>

<file path=xl/sharedStrings.xml><?xml version="1.0" encoding="utf-8"?>
<sst xmlns="http://schemas.openxmlformats.org/spreadsheetml/2006/main" count="41" uniqueCount="31">
  <si>
    <t>Сезон: осень-зима</t>
  </si>
  <si>
    <t>№ рец.</t>
  </si>
  <si>
    <t>Наименование блюда</t>
  </si>
  <si>
    <t>Выход,гр.</t>
  </si>
  <si>
    <t>Пищевые вещества.</t>
  </si>
  <si>
    <t>Энергетическая ценность (ккал)</t>
  </si>
  <si>
    <t>Витамин С, мг</t>
  </si>
  <si>
    <t>Белки,гр.</t>
  </si>
  <si>
    <t>Жиры,гр.</t>
  </si>
  <si>
    <t>Углеводы,гр.</t>
  </si>
  <si>
    <t>7-11 лет</t>
  </si>
  <si>
    <t>12-18 лет</t>
  </si>
  <si>
    <t>Хлеб пшеничный</t>
  </si>
  <si>
    <t>ОБЕД</t>
  </si>
  <si>
    <t>Хлеб ржаной</t>
  </si>
  <si>
    <t>ИТОГО  ОБЕД:</t>
  </si>
  <si>
    <t>цена, руб.</t>
  </si>
  <si>
    <t>Возрастная категория: (7-11 лет)/(12-18 лет)</t>
  </si>
  <si>
    <t>628/1994</t>
  </si>
  <si>
    <t>Чай с сахаром</t>
  </si>
  <si>
    <t>291/2013г</t>
  </si>
  <si>
    <t>Булочка ванильная</t>
  </si>
  <si>
    <t>202/2013</t>
  </si>
  <si>
    <t>Котлеты рубленные из птицы</t>
  </si>
  <si>
    <t>60/2008</t>
  </si>
  <si>
    <t>Уха из минтая со взбитым яйцом</t>
  </si>
  <si>
    <t>ТТК 61</t>
  </si>
  <si>
    <t>Рагу овощное</t>
  </si>
  <si>
    <t>253/2013</t>
  </si>
  <si>
    <t>Компот из изюма</t>
  </si>
  <si>
    <t>День недели: 12.03.2024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</si>
</sst>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1" fillId="0" borderId="1" xfId="0" applyFont="1" applyBorder="1"/>
    <xf numFmtId="0" fontId="3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/>
    </xf>
    <xf numFmtId="164" fontId="3" fillId="2" borderId="1" xfId="0" applyNumberFormat="1" applyFont="1" applyFill="1" applyBorder="1" applyAlignment="1">
      <alignment horizontal="center"/>
    </xf>
    <xf numFmtId="0" fontId="0" fillId="0" borderId="8" xfId="0" applyBorder="1"/>
    <xf numFmtId="0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2" fontId="0" fillId="0" borderId="0" xfId="0" applyNumberFormat="1"/>
    <xf numFmtId="49" fontId="3" fillId="2" borderId="1" xfId="0" applyNumberFormat="1" applyFont="1" applyFill="1" applyBorder="1" applyAlignment="1">
      <alignment horizontal="center"/>
    </xf>
    <xf numFmtId="0" fontId="3" fillId="2" borderId="1" xfId="0" applyNumberFormat="1" applyFont="1" applyFill="1" applyBorder="1" applyAlignment="1">
      <alignment horizontal="left"/>
    </xf>
    <xf numFmtId="1" fontId="3" fillId="2" borderId="1" xfId="0" applyNumberFormat="1" applyFont="1" applyFill="1" applyBorder="1" applyAlignment="1">
      <alignment horizontal="center"/>
    </xf>
    <xf numFmtId="12" fontId="4" fillId="2" borderId="1" xfId="0" applyNumberFormat="1" applyFont="1" applyFill="1" applyBorder="1" applyAlignment="1">
      <alignment horizontal="right"/>
    </xf>
    <xf numFmtId="0" fontId="5" fillId="2" borderId="1" xfId="0" applyFont="1" applyFill="1" applyBorder="1" applyAlignment="1">
      <alignment horizontal="center"/>
    </xf>
    <xf numFmtId="2" fontId="5" fillId="2" borderId="2" xfId="0" applyNumberFormat="1" applyFont="1" applyFill="1" applyBorder="1" applyAlignment="1">
      <alignment horizontal="center"/>
    </xf>
    <xf numFmtId="164" fontId="5" fillId="2" borderId="5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/>
    </xf>
    <xf numFmtId="0" fontId="3" fillId="2" borderId="1" xfId="0" applyNumberFormat="1" applyFont="1" applyFill="1" applyBorder="1" applyAlignment="1">
      <alignment horizontal="left" vertical="center"/>
    </xf>
    <xf numFmtId="0" fontId="3" fillId="2" borderId="1" xfId="0" applyNumberFormat="1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164" fontId="0" fillId="0" borderId="0" xfId="0" applyNumberFormat="1" applyBorder="1" applyAlignment="1">
      <alignment horizontal="center"/>
    </xf>
    <xf numFmtId="0" fontId="7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8" fillId="2" borderId="1" xfId="0" applyFont="1" applyFill="1" applyBorder="1" applyAlignment="1">
      <alignment horizontal="left"/>
    </xf>
    <xf numFmtId="1" fontId="1" fillId="0" borderId="1" xfId="0" applyNumberFormat="1" applyFont="1" applyBorder="1" applyAlignment="1">
      <alignment horizontal="center"/>
    </xf>
    <xf numFmtId="0" fontId="0" fillId="0" borderId="0" xfId="0" applyAlignment="1">
      <alignment horizontal="right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12" fontId="3" fillId="2" borderId="1" xfId="0" applyNumberFormat="1" applyFont="1" applyFill="1" applyBorder="1" applyAlignment="1"/>
    <xf numFmtId="49" fontId="3" fillId="2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12" fontId="2" fillId="0" borderId="1" xfId="0" applyNumberFormat="1" applyFon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3"/>
  <sheetViews>
    <sheetView tabSelected="1" workbookViewId="0">
      <selection activeCell="I10" sqref="I10"/>
    </sheetView>
  </sheetViews>
  <sheetFormatPr defaultRowHeight="15" x14ac:dyDescent="0.25"/>
  <cols>
    <col min="2" max="2" width="27.7109375" customWidth="1"/>
    <col min="3" max="3" width="8.42578125" customWidth="1"/>
    <col min="4" max="5" width="7" customWidth="1"/>
    <col min="6" max="6" width="7.28515625" customWidth="1"/>
    <col min="7" max="7" width="7" customWidth="1"/>
    <col min="8" max="8" width="7.7109375" customWidth="1"/>
    <col min="9" max="9" width="8" customWidth="1"/>
    <col min="10" max="10" width="7.5703125" customWidth="1"/>
    <col min="11" max="12" width="7.85546875" customWidth="1"/>
    <col min="13" max="13" width="5.85546875" customWidth="1"/>
    <col min="14" max="14" width="6.7109375" customWidth="1"/>
    <col min="15" max="15" width="7.42578125" customWidth="1"/>
  </cols>
  <sheetData>
    <row r="1" spans="1:24" ht="25.5" customHeight="1" x14ac:dyDescent="0.25">
      <c r="A1" t="s">
        <v>0</v>
      </c>
    </row>
    <row r="2" spans="1:24" x14ac:dyDescent="0.25">
      <c r="A2" t="s">
        <v>17</v>
      </c>
      <c r="E2" t="s">
        <v>30</v>
      </c>
      <c r="G2" s="10"/>
    </row>
    <row r="3" spans="1:24" x14ac:dyDescent="0.25">
      <c r="A3" s="2" t="s">
        <v>1</v>
      </c>
      <c r="B3" s="2" t="s">
        <v>2</v>
      </c>
      <c r="C3" s="2" t="s">
        <v>3</v>
      </c>
      <c r="D3" s="2"/>
      <c r="E3" s="2" t="s">
        <v>4</v>
      </c>
      <c r="F3" s="2"/>
      <c r="G3" s="2"/>
      <c r="H3" s="2"/>
      <c r="I3" s="2"/>
      <c r="J3" s="2"/>
      <c r="K3" s="2" t="s">
        <v>5</v>
      </c>
      <c r="L3" s="2"/>
      <c r="M3" s="2" t="s">
        <v>6</v>
      </c>
      <c r="N3" s="2"/>
      <c r="O3" s="33" t="s">
        <v>16</v>
      </c>
    </row>
    <row r="4" spans="1:24" x14ac:dyDescent="0.25">
      <c r="A4" s="2"/>
      <c r="B4" s="2"/>
      <c r="C4" s="2"/>
      <c r="D4" s="2"/>
      <c r="E4" s="2" t="s">
        <v>7</v>
      </c>
      <c r="F4" s="2"/>
      <c r="G4" s="2" t="s">
        <v>8</v>
      </c>
      <c r="H4" s="2"/>
      <c r="I4" s="2" t="s">
        <v>9</v>
      </c>
      <c r="J4" s="2"/>
      <c r="K4" s="2"/>
      <c r="L4" s="2"/>
      <c r="M4" s="2"/>
      <c r="N4" s="2"/>
      <c r="O4" s="34"/>
    </row>
    <row r="5" spans="1:24" x14ac:dyDescent="0.25">
      <c r="A5" s="2"/>
      <c r="B5" s="2"/>
      <c r="C5" s="2" t="s">
        <v>10</v>
      </c>
      <c r="D5" s="2" t="s">
        <v>11</v>
      </c>
      <c r="E5" s="2" t="s">
        <v>10</v>
      </c>
      <c r="F5" s="2" t="s">
        <v>11</v>
      </c>
      <c r="G5" s="2" t="s">
        <v>10</v>
      </c>
      <c r="H5" s="2" t="s">
        <v>11</v>
      </c>
      <c r="I5" s="2" t="s">
        <v>10</v>
      </c>
      <c r="J5" s="2" t="s">
        <v>11</v>
      </c>
      <c r="K5" s="2" t="s">
        <v>10</v>
      </c>
      <c r="L5" s="2" t="s">
        <v>11</v>
      </c>
      <c r="M5" s="2" t="s">
        <v>10</v>
      </c>
      <c r="N5" s="2" t="s">
        <v>11</v>
      </c>
      <c r="O5" s="35"/>
    </row>
    <row r="6" spans="1:24" x14ac:dyDescent="0.25">
      <c r="A6" s="36" t="s">
        <v>13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8"/>
      <c r="O6" s="1"/>
    </row>
    <row r="7" spans="1:24" x14ac:dyDescent="0.25">
      <c r="A7" s="11" t="s">
        <v>24</v>
      </c>
      <c r="B7" s="12" t="s">
        <v>25</v>
      </c>
      <c r="C7" s="39">
        <v>200</v>
      </c>
      <c r="D7" s="13">
        <v>250</v>
      </c>
      <c r="E7" s="5">
        <v>4.93</v>
      </c>
      <c r="F7" s="5">
        <v>7.77</v>
      </c>
      <c r="G7" s="5">
        <v>3.02</v>
      </c>
      <c r="H7" s="5">
        <v>3.78</v>
      </c>
      <c r="I7" s="5">
        <v>10.6</v>
      </c>
      <c r="J7" s="5">
        <v>13.25</v>
      </c>
      <c r="K7" s="5">
        <v>104</v>
      </c>
      <c r="L7" s="5">
        <v>130</v>
      </c>
      <c r="M7" s="4">
        <v>12.8</v>
      </c>
      <c r="N7" s="6">
        <v>16</v>
      </c>
      <c r="O7" s="41">
        <v>15.3</v>
      </c>
      <c r="P7" s="24"/>
      <c r="Q7" s="24"/>
      <c r="R7" s="24"/>
      <c r="S7" s="25"/>
      <c r="T7" s="26"/>
      <c r="U7" s="24"/>
      <c r="V7" s="24"/>
      <c r="W7" s="24"/>
      <c r="X7" s="24"/>
    </row>
    <row r="8" spans="1:24" x14ac:dyDescent="0.25">
      <c r="A8" s="40" t="s">
        <v>26</v>
      </c>
      <c r="B8" s="22" t="s">
        <v>27</v>
      </c>
      <c r="C8" s="23">
        <v>150</v>
      </c>
      <c r="D8" s="23">
        <v>180</v>
      </c>
      <c r="E8" s="5">
        <v>2.5299999999999998</v>
      </c>
      <c r="F8" s="5">
        <v>3.04</v>
      </c>
      <c r="G8" s="5">
        <v>5.64</v>
      </c>
      <c r="H8" s="5">
        <v>6.77</v>
      </c>
      <c r="I8" s="5">
        <v>15.93</v>
      </c>
      <c r="J8" s="5">
        <v>19.12</v>
      </c>
      <c r="K8" s="5">
        <v>127</v>
      </c>
      <c r="L8" s="5">
        <v>152.4</v>
      </c>
      <c r="M8" s="4">
        <v>34.6</v>
      </c>
      <c r="N8" s="6">
        <v>41.52</v>
      </c>
      <c r="O8" s="27">
        <v>8.35</v>
      </c>
      <c r="P8" s="24"/>
      <c r="Q8" s="24"/>
      <c r="R8" s="24"/>
      <c r="S8" s="25"/>
      <c r="T8" s="26"/>
      <c r="U8" s="24"/>
      <c r="V8" s="24"/>
      <c r="W8" s="24"/>
      <c r="X8" s="24"/>
    </row>
    <row r="9" spans="1:24" x14ac:dyDescent="0.25">
      <c r="A9" s="11" t="s">
        <v>22</v>
      </c>
      <c r="B9" s="3" t="s">
        <v>23</v>
      </c>
      <c r="C9" s="14">
        <v>100</v>
      </c>
      <c r="D9" s="13">
        <v>100</v>
      </c>
      <c r="E9" s="5">
        <v>15.8</v>
      </c>
      <c r="F9" s="5">
        <v>15.8</v>
      </c>
      <c r="G9" s="5">
        <v>16.43</v>
      </c>
      <c r="H9" s="5">
        <v>16.43</v>
      </c>
      <c r="I9" s="5">
        <v>16.829999999999998</v>
      </c>
      <c r="J9" s="5">
        <v>16.829999999999998</v>
      </c>
      <c r="K9" s="5">
        <v>278.8</v>
      </c>
      <c r="L9" s="5">
        <v>278.8</v>
      </c>
      <c r="M9" s="4">
        <v>0.88</v>
      </c>
      <c r="N9" s="6">
        <v>0.88</v>
      </c>
      <c r="O9" s="27">
        <v>34.049999999999997</v>
      </c>
      <c r="P9" s="24"/>
      <c r="Q9" s="24"/>
      <c r="R9" s="24"/>
      <c r="S9" s="25"/>
      <c r="T9" s="26"/>
      <c r="U9" s="24"/>
      <c r="V9" s="24"/>
      <c r="W9" s="24"/>
      <c r="X9" s="24"/>
    </row>
    <row r="10" spans="1:24" x14ac:dyDescent="0.25">
      <c r="A10" s="40" t="s">
        <v>28</v>
      </c>
      <c r="B10" s="3" t="s">
        <v>29</v>
      </c>
      <c r="C10" s="4">
        <v>180</v>
      </c>
      <c r="D10" s="4">
        <v>200</v>
      </c>
      <c r="E10" s="5">
        <v>0.49</v>
      </c>
      <c r="F10" s="5">
        <v>0.55000000000000004</v>
      </c>
      <c r="G10" s="6">
        <v>0.1</v>
      </c>
      <c r="H10" s="5">
        <v>0.11</v>
      </c>
      <c r="I10" s="5">
        <v>19.8</v>
      </c>
      <c r="J10" s="5">
        <v>22</v>
      </c>
      <c r="K10" s="5">
        <v>81.599999999999994</v>
      </c>
      <c r="L10" s="5">
        <v>90.7</v>
      </c>
      <c r="M10" s="4">
        <v>0</v>
      </c>
      <c r="N10" s="6">
        <v>0</v>
      </c>
      <c r="O10" s="27">
        <v>6.1</v>
      </c>
    </row>
    <row r="11" spans="1:24" x14ac:dyDescent="0.25">
      <c r="A11" s="15" t="s">
        <v>18</v>
      </c>
      <c r="B11" s="30" t="s">
        <v>19</v>
      </c>
      <c r="C11" s="15">
        <v>200</v>
      </c>
      <c r="D11" s="15">
        <v>200</v>
      </c>
      <c r="E11" s="16">
        <v>0.2</v>
      </c>
      <c r="F11" s="16">
        <v>0.2</v>
      </c>
      <c r="G11" s="16">
        <v>0.05</v>
      </c>
      <c r="H11" s="16">
        <v>0.05</v>
      </c>
      <c r="I11" s="16">
        <v>15</v>
      </c>
      <c r="J11" s="16">
        <v>15</v>
      </c>
      <c r="K11" s="16">
        <v>56.85</v>
      </c>
      <c r="L11" s="16">
        <v>56.85</v>
      </c>
      <c r="M11" s="15">
        <v>0.1</v>
      </c>
      <c r="N11" s="17">
        <v>0.1</v>
      </c>
      <c r="O11" s="18">
        <v>1.9</v>
      </c>
    </row>
    <row r="12" spans="1:24" x14ac:dyDescent="0.25">
      <c r="A12" s="1"/>
      <c r="B12" s="3" t="s">
        <v>14</v>
      </c>
      <c r="C12" s="4">
        <v>30</v>
      </c>
      <c r="D12" s="4">
        <v>40</v>
      </c>
      <c r="E12" s="5">
        <f>C12*6.6/100</f>
        <v>1.98</v>
      </c>
      <c r="F12" s="5">
        <f>D12*6.6/100</f>
        <v>2.64</v>
      </c>
      <c r="G12" s="5">
        <f>C12*1.1/100</f>
        <v>0.33</v>
      </c>
      <c r="H12" s="5">
        <f>D12*1.1/100</f>
        <v>0.44</v>
      </c>
      <c r="I12" s="5">
        <f>C12*43.9/100</f>
        <v>13.17</v>
      </c>
      <c r="J12" s="5">
        <f>D12*43.9/100</f>
        <v>17.559999999999999</v>
      </c>
      <c r="K12" s="5">
        <f>E12*4+G12*9+I12*4</f>
        <v>63.57</v>
      </c>
      <c r="L12" s="5">
        <f>F12*4+H12*9+J12*4</f>
        <v>84.759999999999991</v>
      </c>
      <c r="M12" s="4">
        <v>0.12</v>
      </c>
      <c r="N12" s="6">
        <v>0.16</v>
      </c>
      <c r="O12" s="18">
        <v>1.5</v>
      </c>
    </row>
    <row r="13" spans="1:24" x14ac:dyDescent="0.25">
      <c r="A13" s="1"/>
      <c r="B13" s="3" t="s">
        <v>12</v>
      </c>
      <c r="C13" s="4">
        <v>50</v>
      </c>
      <c r="D13" s="4">
        <v>60</v>
      </c>
      <c r="E13" s="5">
        <f>C13*7.7/100</f>
        <v>3.85</v>
      </c>
      <c r="F13" s="5">
        <f>D13*7.7/100</f>
        <v>4.62</v>
      </c>
      <c r="G13" s="5">
        <f>C13*0.8/100</f>
        <v>0.4</v>
      </c>
      <c r="H13" s="5">
        <f>D13*0.8/100</f>
        <v>0.48</v>
      </c>
      <c r="I13" s="5">
        <f>C13*49.5/100</f>
        <v>24.75</v>
      </c>
      <c r="J13" s="5">
        <f>D13*49.5/100</f>
        <v>29.7</v>
      </c>
      <c r="K13" s="5">
        <f>E13*4+G13*9+I13*4</f>
        <v>118</v>
      </c>
      <c r="L13" s="5">
        <f>F13*4+H13*9+J13*4</f>
        <v>141.6</v>
      </c>
      <c r="M13" s="4">
        <v>0.1</v>
      </c>
      <c r="N13" s="6">
        <v>0.12</v>
      </c>
      <c r="O13" s="18">
        <v>3.2</v>
      </c>
    </row>
    <row r="14" spans="1:24" x14ac:dyDescent="0.25">
      <c r="A14" s="19" t="s">
        <v>20</v>
      </c>
      <c r="B14" s="20" t="s">
        <v>21</v>
      </c>
      <c r="C14" s="4">
        <v>75</v>
      </c>
      <c r="D14" s="4">
        <v>75</v>
      </c>
      <c r="E14" s="5">
        <f>C14*3.95/50</f>
        <v>5.9249999999999998</v>
      </c>
      <c r="F14" s="5">
        <f>D14*3.95/50</f>
        <v>5.9249999999999998</v>
      </c>
      <c r="G14" s="5">
        <f>C14*4.06/50</f>
        <v>6.089999999999999</v>
      </c>
      <c r="H14" s="5">
        <f>D14*4.06/50</f>
        <v>6.089999999999999</v>
      </c>
      <c r="I14" s="5">
        <f>C14*27.24/50</f>
        <v>40.859999999999992</v>
      </c>
      <c r="J14" s="5">
        <f>D14*27.24/50</f>
        <v>40.859999999999992</v>
      </c>
      <c r="K14" s="5">
        <f t="shared" ref="K14:L14" si="0">E14*4+G14*9+I14*4</f>
        <v>241.94999999999996</v>
      </c>
      <c r="L14" s="5">
        <f t="shared" si="0"/>
        <v>241.94999999999996</v>
      </c>
      <c r="M14" s="4">
        <v>0</v>
      </c>
      <c r="N14" s="6">
        <v>0</v>
      </c>
      <c r="O14" s="21">
        <v>6.3</v>
      </c>
    </row>
    <row r="15" spans="1:24" x14ac:dyDescent="0.25">
      <c r="A15" s="1"/>
      <c r="B15" s="1" t="s">
        <v>15</v>
      </c>
      <c r="C15" s="42">
        <v>985</v>
      </c>
      <c r="D15" s="31">
        <f t="shared" ref="D15:M15" si="1">SUM(D7:D14)</f>
        <v>1105</v>
      </c>
      <c r="E15" s="28">
        <f t="shared" si="1"/>
        <v>35.704999999999998</v>
      </c>
      <c r="F15" s="28">
        <f t="shared" si="1"/>
        <v>40.544999999999995</v>
      </c>
      <c r="G15" s="28">
        <f t="shared" si="1"/>
        <v>32.059999999999995</v>
      </c>
      <c r="H15" s="28">
        <f t="shared" si="1"/>
        <v>34.15</v>
      </c>
      <c r="I15" s="28">
        <f t="shared" si="1"/>
        <v>156.94</v>
      </c>
      <c r="J15" s="28">
        <f t="shared" si="1"/>
        <v>174.32</v>
      </c>
      <c r="K15" s="28">
        <f t="shared" si="1"/>
        <v>1071.77</v>
      </c>
      <c r="L15" s="28">
        <f t="shared" si="1"/>
        <v>1177.0600000000002</v>
      </c>
      <c r="M15" s="8">
        <f>SUM(M7:M13)</f>
        <v>48.600000000000009</v>
      </c>
      <c r="N15" s="9">
        <v>58.8</v>
      </c>
      <c r="O15" s="29">
        <f>SUM(O7:O14)</f>
        <v>76.7</v>
      </c>
    </row>
    <row r="21" spans="5:22" x14ac:dyDescent="0.25">
      <c r="V21" s="7"/>
    </row>
    <row r="22" spans="5:22" x14ac:dyDescent="0.25">
      <c r="E22" s="32"/>
    </row>
    <row r="23" spans="5:22" x14ac:dyDescent="0.25">
      <c r="E23" s="32"/>
    </row>
  </sheetData>
  <mergeCells count="2">
    <mergeCell ref="O3:O5"/>
    <mergeCell ref="A6:N6"/>
  </mergeCells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V23" sqref="V23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2024-03-11T08:54:44Z</dcterms:modified>
</cp:coreProperties>
</file>