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0" i="1" l="1"/>
  <c r="O18" i="1"/>
  <c r="J17" i="1"/>
  <c r="I17" i="1"/>
  <c r="H17" i="1"/>
  <c r="G17" i="1"/>
  <c r="F17" i="1"/>
  <c r="L17" i="1" s="1"/>
  <c r="E17" i="1"/>
  <c r="K17" i="1" s="1"/>
  <c r="J16" i="1"/>
  <c r="J18" i="1" s="1"/>
  <c r="I16" i="1"/>
  <c r="I18" i="1" s="1"/>
  <c r="H16" i="1"/>
  <c r="H18" i="1" s="1"/>
  <c r="G16" i="1"/>
  <c r="G18" i="1" s="1"/>
  <c r="F16" i="1"/>
  <c r="L16" i="1" s="1"/>
  <c r="L18" i="1" s="1"/>
  <c r="E16" i="1"/>
  <c r="K16" i="1" s="1"/>
  <c r="K18" i="1" s="1"/>
  <c r="J8" i="1"/>
  <c r="J10" i="1" s="1"/>
  <c r="I8" i="1"/>
  <c r="I10" i="1" s="1"/>
  <c r="H8" i="1"/>
  <c r="H10" i="1" s="1"/>
  <c r="G8" i="1"/>
  <c r="G10" i="1" s="1"/>
  <c r="F8" i="1"/>
  <c r="L8" i="1" s="1"/>
  <c r="L10" i="1" s="1"/>
  <c r="E8" i="1"/>
  <c r="K8" i="1" s="1"/>
  <c r="K10" i="1" s="1"/>
  <c r="J9" i="1"/>
  <c r="I9" i="1"/>
  <c r="H9" i="1"/>
  <c r="G9" i="1"/>
  <c r="F9" i="1"/>
  <c r="L9" i="1" s="1"/>
  <c r="E9" i="1"/>
  <c r="K9" i="1" s="1"/>
  <c r="F18" i="1" l="1"/>
  <c r="E10" i="1"/>
  <c r="E18" i="1"/>
  <c r="F10" i="1"/>
</calcChain>
</file>

<file path=xl/sharedStrings.xml><?xml version="1.0" encoding="utf-8"?>
<sst xmlns="http://schemas.openxmlformats.org/spreadsheetml/2006/main" count="46" uniqueCount="35">
  <si>
    <t>Сезон: осень-зима</t>
  </si>
  <si>
    <t>№ рец.</t>
  </si>
  <si>
    <t>Наименование блюда</t>
  </si>
  <si>
    <t>Выход,гр.</t>
  </si>
  <si>
    <t>Пищевые вещества.</t>
  </si>
  <si>
    <t>Энергетическая ценность (ккал)</t>
  </si>
  <si>
    <t>Витамин С, мг</t>
  </si>
  <si>
    <t>Белки,гр.</t>
  </si>
  <si>
    <t>Жиры,гр.</t>
  </si>
  <si>
    <t>Углеводы,гр.</t>
  </si>
  <si>
    <t>7-11 лет</t>
  </si>
  <si>
    <t>12-18 лет</t>
  </si>
  <si>
    <t xml:space="preserve">ЗАВТРАК </t>
  </si>
  <si>
    <t>ИТОГО  ЗАВТРАК:</t>
  </si>
  <si>
    <t>ОБЕД</t>
  </si>
  <si>
    <t>Хлеб ржаной</t>
  </si>
  <si>
    <t>Хлеб пшеничный</t>
  </si>
  <si>
    <t>ИТОГО  ОБЕД:</t>
  </si>
  <si>
    <t>цена, руб.</t>
  </si>
  <si>
    <t>Возрастная категория: (7-11 лет)/(12-18 лет)</t>
  </si>
  <si>
    <t>День недели: 13.01.2025</t>
  </si>
  <si>
    <t>68/2013</t>
  </si>
  <si>
    <t>Суп молочный с макаронными изделиями</t>
  </si>
  <si>
    <t>146/2008г</t>
  </si>
  <si>
    <t>Чай с лимоном</t>
  </si>
  <si>
    <t>Сок натуральный</t>
  </si>
  <si>
    <t>18.02.2025</t>
  </si>
  <si>
    <t>62/2013</t>
  </si>
  <si>
    <t>Суп картофельный с крупой</t>
  </si>
  <si>
    <t>200</t>
  </si>
  <si>
    <t>250</t>
  </si>
  <si>
    <t>305/1994</t>
  </si>
  <si>
    <t xml:space="preserve">Минтай припущенный </t>
  </si>
  <si>
    <t>465/1994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</si>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</sst>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3" fillId="2" borderId="3" xfId="0" applyNumberFormat="1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/>
    <xf numFmtId="2" fontId="4" fillId="0" borderId="0" xfId="0" applyNumberFormat="1" applyFont="1"/>
    <xf numFmtId="164" fontId="0" fillId="0" borderId="0" xfId="0" applyNumberFormat="1"/>
    <xf numFmtId="0" fontId="5" fillId="0" borderId="1" xfId="0" applyFont="1" applyBorder="1"/>
    <xf numFmtId="0" fontId="3" fillId="2" borderId="3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49" fontId="3" fillId="2" borderId="7" xfId="0" applyNumberFormat="1" applyFont="1" applyFill="1" applyBorder="1" applyAlignment="1" applyProtection="1">
      <alignment horizontal="center"/>
    </xf>
    <xf numFmtId="0" fontId="3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" fontId="0" fillId="0" borderId="0" xfId="0" applyNumberFormat="1"/>
    <xf numFmtId="1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49" fontId="0" fillId="0" borderId="0" xfId="0" applyNumberFormat="1"/>
    <xf numFmtId="49" fontId="3" fillId="2" borderId="5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zoomScale="130" zoomScaleNormal="130" workbookViewId="0">
      <selection activeCell="I22" sqref="I22"/>
    </sheetView>
  </sheetViews>
  <sheetFormatPr defaultRowHeight="15" x14ac:dyDescent="0.25"/>
  <cols>
    <col min="2" max="2" width="25.85546875" customWidth="1"/>
    <col min="3" max="3" width="6.42578125" customWidth="1"/>
    <col min="4" max="5" width="5.85546875" customWidth="1"/>
    <col min="6" max="6" width="6" customWidth="1"/>
    <col min="7" max="7" width="6.85546875" customWidth="1"/>
    <col min="8" max="8" width="7" customWidth="1"/>
    <col min="9" max="10" width="7.140625" customWidth="1"/>
    <col min="11" max="11" width="7" customWidth="1"/>
    <col min="12" max="12" width="6.140625" customWidth="1"/>
    <col min="13" max="14" width="6.42578125" customWidth="1"/>
    <col min="15" max="15" width="6.85546875" customWidth="1"/>
  </cols>
  <sheetData>
    <row r="1" spans="1:24" ht="18" customHeight="1" x14ac:dyDescent="0.25">
      <c r="A1" t="s">
        <v>0</v>
      </c>
    </row>
    <row r="2" spans="1:24" x14ac:dyDescent="0.25">
      <c r="A2" t="s">
        <v>19</v>
      </c>
      <c r="E2" t="s">
        <v>20</v>
      </c>
      <c r="G2" s="57" t="s">
        <v>26</v>
      </c>
    </row>
    <row r="3" spans="1:24" x14ac:dyDescent="0.25">
      <c r="A3" s="46" t="s">
        <v>1</v>
      </c>
      <c r="B3" s="46" t="s">
        <v>2</v>
      </c>
      <c r="C3" s="42" t="s">
        <v>3</v>
      </c>
      <c r="D3" s="43"/>
      <c r="E3" s="30" t="s">
        <v>4</v>
      </c>
      <c r="F3" s="31"/>
      <c r="G3" s="31"/>
      <c r="H3" s="31"/>
      <c r="I3" s="31"/>
      <c r="J3" s="32"/>
      <c r="K3" s="49" t="s">
        <v>5</v>
      </c>
      <c r="L3" s="50"/>
      <c r="M3" s="53" t="s">
        <v>6</v>
      </c>
      <c r="N3" s="54"/>
      <c r="O3" s="33" t="s">
        <v>18</v>
      </c>
    </row>
    <row r="4" spans="1:24" x14ac:dyDescent="0.25">
      <c r="A4" s="47"/>
      <c r="B4" s="47"/>
      <c r="C4" s="44"/>
      <c r="D4" s="45"/>
      <c r="E4" s="1" t="s">
        <v>7</v>
      </c>
      <c r="F4" s="1"/>
      <c r="G4" s="1" t="s">
        <v>8</v>
      </c>
      <c r="H4" s="1"/>
      <c r="I4" s="1" t="s">
        <v>9</v>
      </c>
      <c r="J4" s="1"/>
      <c r="K4" s="51"/>
      <c r="L4" s="52"/>
      <c r="M4" s="55"/>
      <c r="N4" s="56"/>
      <c r="O4" s="34"/>
    </row>
    <row r="5" spans="1:24" x14ac:dyDescent="0.25">
      <c r="A5" s="48"/>
      <c r="B5" s="48"/>
      <c r="C5" s="18" t="s">
        <v>10</v>
      </c>
      <c r="D5" s="18" t="s">
        <v>11</v>
      </c>
      <c r="E5" s="18" t="s">
        <v>10</v>
      </c>
      <c r="F5" s="18" t="s">
        <v>11</v>
      </c>
      <c r="G5" s="18" t="s">
        <v>10</v>
      </c>
      <c r="H5" s="18" t="s">
        <v>11</v>
      </c>
      <c r="I5" s="18" t="s">
        <v>10</v>
      </c>
      <c r="J5" s="18" t="s">
        <v>11</v>
      </c>
      <c r="K5" s="18" t="s">
        <v>10</v>
      </c>
      <c r="L5" s="18" t="s">
        <v>11</v>
      </c>
      <c r="M5" s="18" t="s">
        <v>10</v>
      </c>
      <c r="N5" s="18" t="s">
        <v>11</v>
      </c>
      <c r="O5" s="35"/>
    </row>
    <row r="6" spans="1:24" x14ac:dyDescent="0.25">
      <c r="A6" s="36" t="s">
        <v>12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O6" s="1"/>
    </row>
    <row r="7" spans="1:24" ht="25.5" x14ac:dyDescent="0.25">
      <c r="A7" s="25" t="s">
        <v>21</v>
      </c>
      <c r="B7" s="19" t="s">
        <v>22</v>
      </c>
      <c r="C7" s="5">
        <v>200</v>
      </c>
      <c r="D7" s="6">
        <v>250</v>
      </c>
      <c r="E7" s="3">
        <v>5.44</v>
      </c>
      <c r="F7" s="3">
        <v>6.8</v>
      </c>
      <c r="G7" s="3">
        <v>4.54</v>
      </c>
      <c r="H7" s="3">
        <v>5.68</v>
      </c>
      <c r="I7" s="5">
        <v>17.25</v>
      </c>
      <c r="J7" s="3">
        <v>21.6</v>
      </c>
      <c r="K7" s="5">
        <v>132</v>
      </c>
      <c r="L7" s="3">
        <v>165</v>
      </c>
      <c r="M7" s="5">
        <v>0.7</v>
      </c>
      <c r="N7" s="7">
        <v>0.88</v>
      </c>
      <c r="O7" s="9">
        <v>15.1</v>
      </c>
      <c r="P7" s="20"/>
      <c r="Q7" s="20"/>
      <c r="R7" s="20"/>
      <c r="S7" s="21"/>
      <c r="T7" s="22"/>
      <c r="U7" s="20"/>
      <c r="V7" s="20"/>
      <c r="W7" s="20"/>
      <c r="X7" s="20"/>
    </row>
    <row r="8" spans="1:24" x14ac:dyDescent="0.25">
      <c r="A8" s="5" t="s">
        <v>23</v>
      </c>
      <c r="B8" s="8" t="s">
        <v>24</v>
      </c>
      <c r="C8" s="5">
        <v>200</v>
      </c>
      <c r="D8" s="5">
        <v>200</v>
      </c>
      <c r="E8" s="3">
        <f>C8*0.3/200</f>
        <v>0.3</v>
      </c>
      <c r="F8" s="3">
        <f>D8*0.3/200</f>
        <v>0.3</v>
      </c>
      <c r="G8" s="7">
        <f>C8*0/200</f>
        <v>0</v>
      </c>
      <c r="H8" s="3">
        <f>D8*0/200</f>
        <v>0</v>
      </c>
      <c r="I8" s="3">
        <f>C8*15.2/200</f>
        <v>15.2</v>
      </c>
      <c r="J8" s="3">
        <f>D8*15.2/200</f>
        <v>15.2</v>
      </c>
      <c r="K8" s="3">
        <f>E8*4+G8*9+I8*4</f>
        <v>62</v>
      </c>
      <c r="L8" s="3">
        <f>F8*4+H8*9+J8*4</f>
        <v>62</v>
      </c>
      <c r="M8" s="5">
        <v>2.61</v>
      </c>
      <c r="N8" s="7">
        <v>2.9</v>
      </c>
      <c r="O8" s="9">
        <v>3.2</v>
      </c>
      <c r="P8" s="20"/>
      <c r="Q8" s="20"/>
      <c r="R8" s="20"/>
      <c r="S8" s="21"/>
      <c r="T8" s="22"/>
      <c r="U8" s="20"/>
      <c r="V8" s="20"/>
      <c r="W8" s="20"/>
      <c r="X8" s="20"/>
    </row>
    <row r="9" spans="1:24" x14ac:dyDescent="0.25">
      <c r="A9" s="23"/>
      <c r="B9" s="8" t="s">
        <v>16</v>
      </c>
      <c r="C9" s="5">
        <v>55</v>
      </c>
      <c r="D9" s="5">
        <v>55</v>
      </c>
      <c r="E9" s="3">
        <f>C9*7.7/100</f>
        <v>4.2350000000000003</v>
      </c>
      <c r="F9" s="3">
        <f>D9*7.7/100</f>
        <v>4.2350000000000003</v>
      </c>
      <c r="G9" s="3">
        <f>C9*0.8/100</f>
        <v>0.44</v>
      </c>
      <c r="H9" s="3">
        <f>D9*0.8/100</f>
        <v>0.44</v>
      </c>
      <c r="I9" s="3">
        <f>C9*49.5/100</f>
        <v>27.225000000000001</v>
      </c>
      <c r="J9" s="3">
        <f>D9*49.5/100</f>
        <v>27.225000000000001</v>
      </c>
      <c r="K9" s="3">
        <f>E9*4+G9*9+I9*4</f>
        <v>129.80000000000001</v>
      </c>
      <c r="L9" s="3">
        <f>F9*4+H9*9+J9*4</f>
        <v>129.80000000000001</v>
      </c>
      <c r="M9" s="5">
        <v>0.1</v>
      </c>
      <c r="N9" s="7">
        <v>0.12</v>
      </c>
      <c r="O9" s="9">
        <v>1.8</v>
      </c>
      <c r="P9" s="20"/>
      <c r="Q9" s="20"/>
      <c r="R9" s="20"/>
      <c r="S9" s="21"/>
      <c r="T9" s="22"/>
      <c r="U9" s="20"/>
      <c r="V9" s="20"/>
      <c r="W9" s="20"/>
      <c r="X9" s="20"/>
    </row>
    <row r="10" spans="1:24" x14ac:dyDescent="0.25">
      <c r="A10" s="1"/>
      <c r="B10" s="1" t="s">
        <v>13</v>
      </c>
      <c r="C10" s="9">
        <v>455</v>
      </c>
      <c r="D10" s="9">
        <v>505</v>
      </c>
      <c r="E10" s="12">
        <f t="shared" ref="E10:L10" si="0">SUM(E7:E9)</f>
        <v>9.9750000000000014</v>
      </c>
      <c r="F10" s="12">
        <f t="shared" si="0"/>
        <v>11.335000000000001</v>
      </c>
      <c r="G10" s="13">
        <f t="shared" si="0"/>
        <v>4.9800000000000004</v>
      </c>
      <c r="H10" s="13">
        <f t="shared" si="0"/>
        <v>6.12</v>
      </c>
      <c r="I10" s="9">
        <f t="shared" si="0"/>
        <v>59.675000000000004</v>
      </c>
      <c r="J10" s="13">
        <f t="shared" si="0"/>
        <v>64.025000000000006</v>
      </c>
      <c r="K10" s="9">
        <f t="shared" si="0"/>
        <v>323.8</v>
      </c>
      <c r="L10" s="14">
        <f t="shared" si="0"/>
        <v>356.8</v>
      </c>
      <c r="M10" s="9">
        <v>3.41</v>
      </c>
      <c r="N10" s="9">
        <v>3.9</v>
      </c>
      <c r="O10" s="9">
        <f>SUM(O7:O9)</f>
        <v>20.100000000000001</v>
      </c>
    </row>
    <row r="11" spans="1:24" x14ac:dyDescent="0.25">
      <c r="A11" s="39" t="s">
        <v>14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24" x14ac:dyDescent="0.25">
      <c r="A12" s="11" t="s">
        <v>27</v>
      </c>
      <c r="B12" s="2" t="s">
        <v>28</v>
      </c>
      <c r="C12" s="26" t="s">
        <v>29</v>
      </c>
      <c r="D12" s="26" t="s">
        <v>30</v>
      </c>
      <c r="E12" s="3">
        <v>2</v>
      </c>
      <c r="F12" s="3">
        <v>2.5</v>
      </c>
      <c r="G12" s="3">
        <v>2.2400000000000002</v>
      </c>
      <c r="H12" s="3">
        <v>2.8</v>
      </c>
      <c r="I12" s="3">
        <v>13.6</v>
      </c>
      <c r="J12" s="3">
        <v>16.899999999999999</v>
      </c>
      <c r="K12" s="3">
        <v>82.6</v>
      </c>
      <c r="L12" s="3">
        <v>103.25</v>
      </c>
      <c r="M12" s="5">
        <v>3.7</v>
      </c>
      <c r="N12" s="7">
        <v>4.58</v>
      </c>
      <c r="O12" s="9">
        <v>4.9000000000000004</v>
      </c>
      <c r="P12" s="20"/>
      <c r="Q12" s="20"/>
      <c r="R12" s="20"/>
      <c r="S12" s="21"/>
      <c r="T12" s="22"/>
      <c r="U12" s="20"/>
      <c r="V12" s="20"/>
      <c r="W12" s="20"/>
      <c r="X12" s="20"/>
    </row>
    <row r="13" spans="1:24" x14ac:dyDescent="0.25">
      <c r="A13" s="58" t="s">
        <v>31</v>
      </c>
      <c r="B13" s="24" t="s">
        <v>32</v>
      </c>
      <c r="C13" s="27">
        <v>100</v>
      </c>
      <c r="D13" s="27">
        <v>100</v>
      </c>
      <c r="E13" s="3">
        <v>19.46</v>
      </c>
      <c r="F13" s="3">
        <v>19.46</v>
      </c>
      <c r="G13" s="3">
        <v>1.1000000000000001</v>
      </c>
      <c r="H13" s="3">
        <v>1.1000000000000001</v>
      </c>
      <c r="I13" s="3">
        <v>0.48</v>
      </c>
      <c r="J13" s="3">
        <v>0.48</v>
      </c>
      <c r="K13" s="3">
        <v>129</v>
      </c>
      <c r="L13" s="3">
        <v>129</v>
      </c>
      <c r="M13" s="5">
        <v>0.4</v>
      </c>
      <c r="N13" s="7">
        <v>0.4</v>
      </c>
      <c r="O13" s="9">
        <v>26.3</v>
      </c>
      <c r="P13" s="20"/>
      <c r="Q13" s="20"/>
      <c r="R13" s="20"/>
      <c r="S13" s="21"/>
      <c r="T13" s="22"/>
      <c r="U13" s="20"/>
      <c r="V13" s="20"/>
      <c r="W13" s="20"/>
      <c r="X13" s="20"/>
    </row>
    <row r="14" spans="1:24" x14ac:dyDescent="0.25">
      <c r="A14" s="25" t="s">
        <v>33</v>
      </c>
      <c r="B14" s="24" t="s">
        <v>34</v>
      </c>
      <c r="C14" s="27">
        <v>150</v>
      </c>
      <c r="D14" s="27">
        <v>180</v>
      </c>
      <c r="E14" s="3">
        <v>3.81</v>
      </c>
      <c r="F14" s="3">
        <v>4.57</v>
      </c>
      <c r="G14" s="3">
        <v>6.11</v>
      </c>
      <c r="H14" s="3">
        <v>7.33</v>
      </c>
      <c r="I14" s="3">
        <v>38.61</v>
      </c>
      <c r="J14" s="3">
        <v>46.34</v>
      </c>
      <c r="K14" s="3">
        <v>229</v>
      </c>
      <c r="L14" s="3">
        <v>274.8</v>
      </c>
      <c r="M14" s="5">
        <v>0</v>
      </c>
      <c r="N14" s="7">
        <v>0</v>
      </c>
      <c r="O14" s="9">
        <v>13.95</v>
      </c>
      <c r="P14" s="20"/>
      <c r="Q14" s="20"/>
      <c r="R14" s="20"/>
      <c r="S14" s="21"/>
      <c r="T14" s="22"/>
      <c r="U14" s="20"/>
      <c r="V14" s="20"/>
      <c r="W14" s="20"/>
      <c r="X14" s="20"/>
    </row>
    <row r="15" spans="1:24" x14ac:dyDescent="0.25">
      <c r="A15" s="59"/>
      <c r="B15" s="8" t="s">
        <v>25</v>
      </c>
      <c r="C15" s="5">
        <v>200</v>
      </c>
      <c r="D15" s="5">
        <v>200</v>
      </c>
      <c r="E15" s="3">
        <v>1</v>
      </c>
      <c r="F15" s="3">
        <v>1</v>
      </c>
      <c r="G15" s="7">
        <v>0.2</v>
      </c>
      <c r="H15" s="3">
        <v>0.2</v>
      </c>
      <c r="I15" s="3">
        <v>20.2</v>
      </c>
      <c r="J15" s="3">
        <v>20.2</v>
      </c>
      <c r="K15" s="3">
        <v>92</v>
      </c>
      <c r="L15" s="3">
        <v>92</v>
      </c>
      <c r="M15" s="5">
        <v>30</v>
      </c>
      <c r="N15" s="27">
        <v>30</v>
      </c>
      <c r="O15" s="9">
        <v>12.4</v>
      </c>
      <c r="P15" s="20"/>
      <c r="Q15" s="20"/>
      <c r="R15" s="20"/>
      <c r="S15" s="21"/>
      <c r="T15" s="22"/>
      <c r="U15" s="20"/>
      <c r="V15" s="20"/>
      <c r="W15" s="20"/>
      <c r="X15" s="20"/>
    </row>
    <row r="16" spans="1:24" x14ac:dyDescent="0.25">
      <c r="A16" s="5"/>
      <c r="B16" s="8" t="s">
        <v>15</v>
      </c>
      <c r="C16" s="5">
        <v>30</v>
      </c>
      <c r="D16" s="5">
        <v>40</v>
      </c>
      <c r="E16" s="3">
        <f>C16*6.6/100</f>
        <v>1.98</v>
      </c>
      <c r="F16" s="3">
        <f>D16*6.6/100</f>
        <v>2.64</v>
      </c>
      <c r="G16" s="3">
        <f>C16*1.1/100</f>
        <v>0.33</v>
      </c>
      <c r="H16" s="3">
        <f>D16*1.1/100</f>
        <v>0.44</v>
      </c>
      <c r="I16" s="3">
        <f>C16*43.9/100</f>
        <v>13.17</v>
      </c>
      <c r="J16" s="3">
        <f>D16*43.9/100</f>
        <v>17.559999999999999</v>
      </c>
      <c r="K16" s="3">
        <f>E16*4+G16*9+I16*4</f>
        <v>63.57</v>
      </c>
      <c r="L16" s="3">
        <f>F16*4+H16*9+J16*4</f>
        <v>84.759999999999991</v>
      </c>
      <c r="M16" s="5">
        <v>0.12</v>
      </c>
      <c r="N16" s="7">
        <v>0.16</v>
      </c>
      <c r="O16" s="9">
        <v>1.7</v>
      </c>
      <c r="P16" s="20"/>
      <c r="Q16" s="20"/>
      <c r="R16" s="20"/>
      <c r="S16" s="21"/>
      <c r="T16" s="22"/>
      <c r="U16" s="20"/>
      <c r="V16" s="20"/>
      <c r="W16" s="20"/>
      <c r="X16" s="20"/>
    </row>
    <row r="17" spans="1:24" x14ac:dyDescent="0.25">
      <c r="A17" s="5"/>
      <c r="B17" s="8" t="s">
        <v>16</v>
      </c>
      <c r="C17" s="5">
        <v>50</v>
      </c>
      <c r="D17" s="5">
        <v>60</v>
      </c>
      <c r="E17" s="3">
        <f>C17*7.7/100</f>
        <v>3.85</v>
      </c>
      <c r="F17" s="3">
        <f>D17*7.7/100</f>
        <v>4.62</v>
      </c>
      <c r="G17" s="3">
        <f>C17*0.8/100</f>
        <v>0.4</v>
      </c>
      <c r="H17" s="3">
        <f>D17*0.8/100</f>
        <v>0.48</v>
      </c>
      <c r="I17" s="3">
        <f>C17*49.5/100</f>
        <v>24.75</v>
      </c>
      <c r="J17" s="3">
        <f>D17*49.5/100</f>
        <v>29.7</v>
      </c>
      <c r="K17" s="3">
        <f>E17*4+G17*9+I17*4</f>
        <v>118</v>
      </c>
      <c r="L17" s="3">
        <f>F17*4+H17*9+J17*4</f>
        <v>141.6</v>
      </c>
      <c r="M17" s="5">
        <v>0.1</v>
      </c>
      <c r="N17" s="7">
        <v>0.12</v>
      </c>
      <c r="O17" s="9">
        <v>3.6</v>
      </c>
      <c r="P17" s="20"/>
      <c r="Q17" s="20"/>
      <c r="R17" s="20"/>
      <c r="S17" s="21"/>
      <c r="T17" s="22"/>
      <c r="U17" s="20"/>
      <c r="V17" s="20"/>
      <c r="W17" s="20"/>
      <c r="X17" s="20"/>
    </row>
    <row r="18" spans="1:24" x14ac:dyDescent="0.25">
      <c r="A18" s="1"/>
      <c r="B18" s="1" t="s">
        <v>17</v>
      </c>
      <c r="C18" s="10">
        <v>730</v>
      </c>
      <c r="D18" s="29">
        <v>830</v>
      </c>
      <c r="E18" s="12">
        <f>SUM(E12:E17)</f>
        <v>32.1</v>
      </c>
      <c r="F18" s="12">
        <f>SUM(F12:F17)</f>
        <v>34.79</v>
      </c>
      <c r="G18" s="12">
        <f>SUM(G12:G17)</f>
        <v>10.38</v>
      </c>
      <c r="H18" s="12">
        <f>SUM(H12:H17)</f>
        <v>12.35</v>
      </c>
      <c r="I18" s="12">
        <f>SUM(I12:I17)</f>
        <v>110.81</v>
      </c>
      <c r="J18" s="13">
        <f>SUM(J12:J16)</f>
        <v>101.48</v>
      </c>
      <c r="K18" s="13">
        <f>SUM(K12:K17)</f>
        <v>714.17000000000007</v>
      </c>
      <c r="L18" s="14">
        <f>SUM(L12:L17)</f>
        <v>825.41</v>
      </c>
      <c r="M18" s="12">
        <v>34.32</v>
      </c>
      <c r="N18" s="13">
        <v>35.299999999999997</v>
      </c>
      <c r="O18" s="9">
        <f>SUM(O12:O17)</f>
        <v>62.850000000000009</v>
      </c>
    </row>
    <row r="19" spans="1:24" x14ac:dyDescent="0.25">
      <c r="D19" s="28"/>
      <c r="E19" s="15"/>
      <c r="F19" s="15"/>
      <c r="G19" s="15"/>
      <c r="H19" s="15"/>
      <c r="I19" s="15"/>
      <c r="J19" s="15"/>
      <c r="K19" s="15"/>
      <c r="L19" s="16"/>
      <c r="M19" s="15"/>
      <c r="N19" s="17"/>
    </row>
    <row r="24" spans="1:24" x14ac:dyDescent="0.25">
      <c r="F24" s="4"/>
    </row>
    <row r="25" spans="1:24" x14ac:dyDescent="0.25">
      <c r="F25" s="4"/>
    </row>
  </sheetData>
  <mergeCells count="9">
    <mergeCell ref="E3:J3"/>
    <mergeCell ref="O3:O5"/>
    <mergeCell ref="A6:N6"/>
    <mergeCell ref="A11:O11"/>
    <mergeCell ref="C3:D4"/>
    <mergeCell ref="A3:A5"/>
    <mergeCell ref="B3:B5"/>
    <mergeCell ref="K3:L4"/>
    <mergeCell ref="M3:N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2025-02-17T11:58:58Z</dcterms:modified>
</cp:coreProperties>
</file>